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lratj\Documents\web_kempten_2018_06_28\GET2\Excel\"/>
    </mc:Choice>
  </mc:AlternateContent>
  <bookViews>
    <workbookView xWindow="0" yWindow="0" windowWidth="16350" windowHeight="775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F15" i="1"/>
  <c r="E15" i="1"/>
  <c r="D19" i="1"/>
  <c r="D18" i="1"/>
  <c r="D20" i="1" l="1"/>
  <c r="D21" i="1"/>
  <c r="D23" i="1" l="1"/>
  <c r="D22" i="1"/>
  <c r="D24" i="1" l="1"/>
  <c r="D25" i="1"/>
  <c r="I7" i="1" l="1"/>
  <c r="I6" i="1"/>
  <c r="I3" i="1"/>
  <c r="I2" i="1"/>
  <c r="B9" i="1"/>
  <c r="B8" i="1"/>
  <c r="B7" i="1"/>
  <c r="B6" i="1"/>
  <c r="G3" i="1" l="1"/>
  <c r="G4" i="1"/>
  <c r="G5" i="1"/>
  <c r="G6" i="1"/>
  <c r="G7" i="1"/>
  <c r="G8" i="1"/>
  <c r="G9" i="1"/>
  <c r="G10" i="1"/>
  <c r="G11" i="1"/>
  <c r="G12" i="1"/>
  <c r="G2" i="1"/>
  <c r="F3" i="1"/>
  <c r="F4" i="1"/>
  <c r="F5" i="1"/>
  <c r="F6" i="1"/>
  <c r="F7" i="1"/>
  <c r="F8" i="1"/>
  <c r="F9" i="1"/>
  <c r="F10" i="1"/>
  <c r="F11" i="1"/>
  <c r="F12" i="1"/>
  <c r="F2" i="1"/>
  <c r="E12" i="1"/>
  <c r="E3" i="1"/>
  <c r="E4" i="1"/>
  <c r="E5" i="1"/>
  <c r="E6" i="1"/>
  <c r="E7" i="1"/>
  <c r="E8" i="1"/>
  <c r="E9" i="1"/>
  <c r="E10" i="1"/>
  <c r="E11" i="1"/>
  <c r="E2" i="1"/>
  <c r="D6" i="1"/>
  <c r="D8" i="1" s="1"/>
  <c r="D10" i="1" s="1"/>
  <c r="D12" i="1" s="1"/>
  <c r="D7" i="1"/>
  <c r="D9" i="1" s="1"/>
  <c r="D11" i="1" s="1"/>
  <c r="D5" i="1"/>
</calcChain>
</file>

<file path=xl/sharedStrings.xml><?xml version="1.0" encoding="utf-8"?>
<sst xmlns="http://schemas.openxmlformats.org/spreadsheetml/2006/main" count="18" uniqueCount="17">
  <si>
    <t>R1</t>
  </si>
  <si>
    <t>R2</t>
  </si>
  <si>
    <t>L1</t>
  </si>
  <si>
    <t>Ue</t>
  </si>
  <si>
    <t>f</t>
  </si>
  <si>
    <t>Betrag(Zähler)</t>
  </si>
  <si>
    <t>Betrag(Nenner)</t>
  </si>
  <si>
    <t>Betrag</t>
  </si>
  <si>
    <t>w1</t>
  </si>
  <si>
    <t>w1=R2/L1</t>
  </si>
  <si>
    <t>w2=(R1+R2)/L1</t>
  </si>
  <si>
    <t>f2=w2/2/pi</t>
  </si>
  <si>
    <t>f1=w1/2/pi</t>
  </si>
  <si>
    <t>w2</t>
  </si>
  <si>
    <t>Phase(Zähler)</t>
  </si>
  <si>
    <t>Phase(Nenner)</t>
  </si>
  <si>
    <t>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</si>
</sst>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Tabelle1!$G$1</c:f>
              <c:strCache>
                <c:ptCount val="1"/>
                <c:pt idx="0">
                  <c:v>Betrag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Tabelle1!$D$2:$D$12</c:f>
              <c:numCache>
                <c:formatCode>0.00E+00</c:formatCode>
                <c:ptCount val="11"/>
                <c:pt idx="0">
                  <c:v>1000</c:v>
                </c:pt>
                <c:pt idx="1">
                  <c:v>3000</c:v>
                </c:pt>
                <c:pt idx="2">
                  <c:v>10000</c:v>
                </c:pt>
                <c:pt idx="3">
                  <c:v>30000</c:v>
                </c:pt>
                <c:pt idx="4">
                  <c:v>100000</c:v>
                </c:pt>
                <c:pt idx="5">
                  <c:v>300000</c:v>
                </c:pt>
                <c:pt idx="6">
                  <c:v>1000000</c:v>
                </c:pt>
                <c:pt idx="7">
                  <c:v>3000000</c:v>
                </c:pt>
                <c:pt idx="8">
                  <c:v>10000000</c:v>
                </c:pt>
                <c:pt idx="9">
                  <c:v>30000000</c:v>
                </c:pt>
                <c:pt idx="10">
                  <c:v>100000000</c:v>
                </c:pt>
              </c:numCache>
            </c:numRef>
          </c:xVal>
          <c:yVal>
            <c:numRef>
              <c:f>Tabelle1!$G$2:$G$12</c:f>
              <c:numCache>
                <c:formatCode>General</c:formatCode>
                <c:ptCount val="11"/>
                <c:pt idx="0">
                  <c:v>9.0915347244646477E-2</c:v>
                </c:pt>
                <c:pt idx="1">
                  <c:v>9.0965381922175251E-2</c:v>
                </c:pt>
                <c:pt idx="2">
                  <c:v>9.1532537184608673E-2</c:v>
                </c:pt>
                <c:pt idx="3">
                  <c:v>9.637015824295167E-2</c:v>
                </c:pt>
                <c:pt idx="4">
                  <c:v>0.13968185566864755</c:v>
                </c:pt>
                <c:pt idx="5">
                  <c:v>0.31790637223352847</c:v>
                </c:pt>
                <c:pt idx="6">
                  <c:v>0.73354671876761735</c:v>
                </c:pt>
                <c:pt idx="7">
                  <c:v>0.95520497600722731</c:v>
                </c:pt>
                <c:pt idx="8">
                  <c:v>0.99570510280285007</c:v>
                </c:pt>
                <c:pt idx="9">
                  <c:v>0.99952001218592956</c:v>
                </c:pt>
                <c:pt idx="10">
                  <c:v>0.99995677246255199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D0-471F-BE41-380DBB98CEC7}"/>
            </c:ext>
          </c:extLst>
        </c:ser>
        <c:ser>
          <c:idx val="1"/>
          <c:order val="1"/>
          <c:tx>
            <c:v>w1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Tabelle1!$I$2:$I$3</c:f>
              <c:numCache>
                <c:formatCode>0.00E+00</c:formatCode>
                <c:ptCount val="2"/>
                <c:pt idx="0">
                  <c:v>84882.636315677519</c:v>
                </c:pt>
                <c:pt idx="1">
                  <c:v>84882.636315677519</c:v>
                </c:pt>
              </c:numCache>
            </c:numRef>
          </c:xVal>
          <c:yVal>
            <c:numRef>
              <c:f>Tabelle1!$J$2:$J$3</c:f>
              <c:numCache>
                <c:formatCode>General</c:formatCode>
                <c:ptCount val="2"/>
                <c:pt idx="0" formatCode="0.00E+00">
                  <c:v>1E-3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3F-41B8-B2E7-8C4E47181EED}"/>
            </c:ext>
          </c:extLst>
        </c:ser>
        <c:ser>
          <c:idx val="2"/>
          <c:order val="2"/>
          <c:tx>
            <c:v>w2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Tabelle1!$I$6:$I$7</c:f>
              <c:numCache>
                <c:formatCode>0.00E+00</c:formatCode>
                <c:ptCount val="2"/>
                <c:pt idx="0">
                  <c:v>933708.99947245268</c:v>
                </c:pt>
                <c:pt idx="1">
                  <c:v>933708.99947245268</c:v>
                </c:pt>
              </c:numCache>
            </c:numRef>
          </c:xVal>
          <c:yVal>
            <c:numRef>
              <c:f>Tabelle1!$J$6:$J$7</c:f>
              <c:numCache>
                <c:formatCode>General</c:formatCode>
                <c:ptCount val="2"/>
                <c:pt idx="0" formatCode="0.00E+00">
                  <c:v>1E-3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3F-41B8-B2E7-8C4E4718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642920"/>
        <c:axId val="484640624"/>
      </c:scatterChart>
      <c:valAx>
        <c:axId val="4846429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4640624"/>
        <c:crosses val="autoZero"/>
        <c:crossBetween val="midCat"/>
      </c:valAx>
      <c:valAx>
        <c:axId val="48464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4642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Tabelle1!$E$14</c:f>
              <c:strCache>
                <c:ptCount val="1"/>
                <c:pt idx="0">
                  <c:v>Phase(Zähler)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Tabelle1!$D$15:$D$25</c:f>
              <c:numCache>
                <c:formatCode>0.00E+00</c:formatCode>
                <c:ptCount val="11"/>
                <c:pt idx="0">
                  <c:v>1000</c:v>
                </c:pt>
                <c:pt idx="1">
                  <c:v>3000</c:v>
                </c:pt>
                <c:pt idx="2">
                  <c:v>10000</c:v>
                </c:pt>
                <c:pt idx="3">
                  <c:v>30000</c:v>
                </c:pt>
                <c:pt idx="4">
                  <c:v>100000</c:v>
                </c:pt>
                <c:pt idx="5">
                  <c:v>300000</c:v>
                </c:pt>
                <c:pt idx="6">
                  <c:v>1000000</c:v>
                </c:pt>
                <c:pt idx="7">
                  <c:v>3000000</c:v>
                </c:pt>
                <c:pt idx="8">
                  <c:v>10000000</c:v>
                </c:pt>
                <c:pt idx="9">
                  <c:v>30000000</c:v>
                </c:pt>
                <c:pt idx="10">
                  <c:v>100000000</c:v>
                </c:pt>
              </c:numCache>
            </c:numRef>
          </c:xVal>
          <c:yVal>
            <c:numRef>
              <c:f>Tabelle1!$E$15:$E$25</c:f>
              <c:numCache>
                <c:formatCode>0.00E+00</c:formatCode>
                <c:ptCount val="11"/>
                <c:pt idx="0">
                  <c:v>0.67496877455507553</c:v>
                </c:pt>
                <c:pt idx="1">
                  <c:v>2.0241574741406341</c:v>
                </c:pt>
                <c:pt idx="2">
                  <c:v>6.7190294551662415</c:v>
                </c:pt>
                <c:pt idx="3">
                  <c:v>19.464894064399807</c:v>
                </c:pt>
                <c:pt idx="4">
                  <c:v>49.674524904272985</c:v>
                </c:pt>
                <c:pt idx="5">
                  <c:v>74.201557300207483</c:v>
                </c:pt>
                <c:pt idx="6">
                  <c:v>85.148213355235413</c:v>
                </c:pt>
                <c:pt idx="7">
                  <c:v>88.379293461690963</c:v>
                </c:pt>
                <c:pt idx="8">
                  <c:v>89.513669998418337</c:v>
                </c:pt>
                <c:pt idx="9">
                  <c:v>89.837886538777823</c:v>
                </c:pt>
                <c:pt idx="10">
                  <c:v>89.951365843532088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D5-464D-AF1B-BCE41FD90282}"/>
            </c:ext>
          </c:extLst>
        </c:ser>
        <c:ser>
          <c:idx val="1"/>
          <c:order val="1"/>
          <c:tx>
            <c:strRef>
              <c:f>Tabelle1!$F$14</c:f>
              <c:strCache>
                <c:ptCount val="1"/>
                <c:pt idx="0">
                  <c:v>Phase(Nenner)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Tabelle1!$D$15:$D$25</c:f>
              <c:numCache>
                <c:formatCode>0.00E+00</c:formatCode>
                <c:ptCount val="11"/>
                <c:pt idx="0">
                  <c:v>1000</c:v>
                </c:pt>
                <c:pt idx="1">
                  <c:v>3000</c:v>
                </c:pt>
                <c:pt idx="2">
                  <c:v>10000</c:v>
                </c:pt>
                <c:pt idx="3">
                  <c:v>30000</c:v>
                </c:pt>
                <c:pt idx="4">
                  <c:v>100000</c:v>
                </c:pt>
                <c:pt idx="5">
                  <c:v>300000</c:v>
                </c:pt>
                <c:pt idx="6">
                  <c:v>1000000</c:v>
                </c:pt>
                <c:pt idx="7">
                  <c:v>3000000</c:v>
                </c:pt>
                <c:pt idx="8">
                  <c:v>10000000</c:v>
                </c:pt>
                <c:pt idx="9">
                  <c:v>30000000</c:v>
                </c:pt>
                <c:pt idx="10">
                  <c:v>100000000</c:v>
                </c:pt>
              </c:numCache>
            </c:numRef>
          </c:xVal>
          <c:yVal>
            <c:numRef>
              <c:f>Tabelle1!$F$15:$F$25</c:f>
              <c:numCache>
                <c:formatCode>0.00E+00</c:formatCode>
                <c:ptCount val="11"/>
                <c:pt idx="0">
                  <c:v>6.1363612901559957E-2</c:v>
                </c:pt>
                <c:pt idx="1">
                  <c:v>0.18409027561833413</c:v>
                </c:pt>
                <c:pt idx="2">
                  <c:v>0.61361290315839934</c:v>
                </c:pt>
                <c:pt idx="3">
                  <c:v>1.8402760064961849</c:v>
                </c:pt>
                <c:pt idx="4">
                  <c:v>6.1130617036993682</c:v>
                </c:pt>
                <c:pt idx="5">
                  <c:v>17.812172864332616</c:v>
                </c:pt>
                <c:pt idx="6">
                  <c:v>46.963432795756546</c:v>
                </c:pt>
                <c:pt idx="7">
                  <c:v>72.711960322113441</c:v>
                </c:pt>
                <c:pt idx="8">
                  <c:v>84.665707305277977</c:v>
                </c:pt>
                <c:pt idx="9">
                  <c:v>88.217322634244553</c:v>
                </c:pt>
                <c:pt idx="10">
                  <c:v>89.465039696176305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D5-464D-AF1B-BCE41FD90282}"/>
            </c:ext>
          </c:extLst>
        </c:ser>
        <c:ser>
          <c:idx val="2"/>
          <c:order val="2"/>
          <c:tx>
            <c:strRef>
              <c:f>Tabelle1!$G$14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Tabelle1!$D$15:$D$25</c:f>
              <c:numCache>
                <c:formatCode>0.00E+00</c:formatCode>
                <c:ptCount val="11"/>
                <c:pt idx="0">
                  <c:v>1000</c:v>
                </c:pt>
                <c:pt idx="1">
                  <c:v>3000</c:v>
                </c:pt>
                <c:pt idx="2">
                  <c:v>10000</c:v>
                </c:pt>
                <c:pt idx="3">
                  <c:v>30000</c:v>
                </c:pt>
                <c:pt idx="4">
                  <c:v>100000</c:v>
                </c:pt>
                <c:pt idx="5">
                  <c:v>300000</c:v>
                </c:pt>
                <c:pt idx="6">
                  <c:v>1000000</c:v>
                </c:pt>
                <c:pt idx="7">
                  <c:v>3000000</c:v>
                </c:pt>
                <c:pt idx="8">
                  <c:v>10000000</c:v>
                </c:pt>
                <c:pt idx="9">
                  <c:v>30000000</c:v>
                </c:pt>
                <c:pt idx="10">
                  <c:v>100000000</c:v>
                </c:pt>
              </c:numCache>
            </c:numRef>
          </c:xVal>
          <c:yVal>
            <c:numRef>
              <c:f>Tabelle1!$G$15:$G$25</c:f>
              <c:numCache>
                <c:formatCode>0.00E+00</c:formatCode>
                <c:ptCount val="11"/>
                <c:pt idx="0">
                  <c:v>0.61360516165351553</c:v>
                </c:pt>
                <c:pt idx="1">
                  <c:v>1.8400671985222998</c:v>
                </c:pt>
                <c:pt idx="2">
                  <c:v>6.1054165520078421</c:v>
                </c:pt>
                <c:pt idx="3">
                  <c:v>17.624618057903621</c:v>
                </c:pt>
                <c:pt idx="4">
                  <c:v>43.56146320057362</c:v>
                </c:pt>
                <c:pt idx="5">
                  <c:v>56.389384435874867</c:v>
                </c:pt>
                <c:pt idx="6">
                  <c:v>38.184780559478867</c:v>
                </c:pt>
                <c:pt idx="7">
                  <c:v>15.667333139577522</c:v>
                </c:pt>
                <c:pt idx="8">
                  <c:v>4.8479626931403601</c:v>
                </c:pt>
                <c:pt idx="9">
                  <c:v>1.6205639045332703</c:v>
                </c:pt>
                <c:pt idx="10">
                  <c:v>0.48632614735578272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D5-464D-AF1B-BCE41FD90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875008"/>
        <c:axId val="496876320"/>
      </c:scatterChart>
      <c:valAx>
        <c:axId val="4968750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876320"/>
        <c:crosses val="autoZero"/>
        <c:crossBetween val="midCat"/>
      </c:valAx>
      <c:valAx>
        <c:axId val="49687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875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7</xdr:row>
      <xdr:rowOff>42862</xdr:rowOff>
    </xdr:from>
    <xdr:to>
      <xdr:col>13</xdr:col>
      <xdr:colOff>485775</xdr:colOff>
      <xdr:row>19</xdr:row>
      <xdr:rowOff>66675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19</xdr:row>
      <xdr:rowOff>66675</xdr:rowOff>
    </xdr:from>
    <xdr:to>
      <xdr:col>13</xdr:col>
      <xdr:colOff>495300</xdr:colOff>
      <xdr:row>33</xdr:row>
      <xdr:rowOff>142875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3" workbookViewId="0">
      <selection activeCell="D14" sqref="D14:G25"/>
    </sheetView>
  </sheetViews>
  <sheetFormatPr baseColWidth="10" defaultRowHeight="15" x14ac:dyDescent="0.25"/>
  <cols>
    <col min="5" max="5" width="13.7109375" bestFit="1" customWidth="1"/>
    <col min="6" max="6" width="14.85546875" bestFit="1" customWidth="1"/>
  </cols>
  <sheetData>
    <row r="1" spans="1:10" x14ac:dyDescent="0.25">
      <c r="A1" t="s">
        <v>0</v>
      </c>
      <c r="B1">
        <v>80</v>
      </c>
      <c r="D1" t="s">
        <v>4</v>
      </c>
      <c r="E1" t="s">
        <v>5</v>
      </c>
      <c r="F1" t="s">
        <v>6</v>
      </c>
      <c r="G1" t="s">
        <v>7</v>
      </c>
      <c r="I1" t="s">
        <v>8</v>
      </c>
    </row>
    <row r="2" spans="1:10" x14ac:dyDescent="0.25">
      <c r="A2" t="s">
        <v>1</v>
      </c>
      <c r="B2">
        <v>8</v>
      </c>
      <c r="D2" s="1">
        <v>1000</v>
      </c>
      <c r="E2">
        <f>SQRT(4*PI()*PI()*D2*D2+B$2*B$2/B$3/B$3)</f>
        <v>533370.34306572471</v>
      </c>
      <c r="F2">
        <f>SQRT(4*PI()*PI()*D2*D2+(B$2+B$1)*(B$2+B$1)/B$3/B$3)</f>
        <v>5866670.0313035659</v>
      </c>
      <c r="G2">
        <f>E2/F2</f>
        <v>9.0915347244646477E-2</v>
      </c>
      <c r="I2" s="1">
        <f>B7</f>
        <v>84882.636315677519</v>
      </c>
      <c r="J2" s="1">
        <v>1E-3</v>
      </c>
    </row>
    <row r="3" spans="1:10" x14ac:dyDescent="0.25">
      <c r="A3" t="s">
        <v>2</v>
      </c>
      <c r="B3" s="1">
        <v>1.5E-5</v>
      </c>
      <c r="D3" s="1">
        <v>3000</v>
      </c>
      <c r="E3">
        <f t="shared" ref="E3:E11" si="0">SQRT(4*PI()*PI()*D3*D3+B$2*B$2/B$3/B$3)</f>
        <v>533666.32852643391</v>
      </c>
      <c r="F3">
        <f t="shared" ref="F3:F12" si="1">SQRT(4*PI()*PI()*D3*D3+(B$2+B$1)*(B$2+B$1)/B$3/B$3)</f>
        <v>5866696.9483292904</v>
      </c>
      <c r="G3">
        <f t="shared" ref="G3:G12" si="2">E3/F3</f>
        <v>9.0965381922175251E-2</v>
      </c>
      <c r="I3" s="1">
        <f>B7</f>
        <v>84882.636315677519</v>
      </c>
      <c r="J3">
        <v>1</v>
      </c>
    </row>
    <row r="4" spans="1:10" x14ac:dyDescent="0.25">
      <c r="A4" t="s">
        <v>3</v>
      </c>
      <c r="B4">
        <v>0.25</v>
      </c>
      <c r="D4" s="1">
        <v>10000</v>
      </c>
      <c r="E4">
        <f t="shared" si="0"/>
        <v>537021.68131731905</v>
      </c>
      <c r="F4">
        <f t="shared" si="1"/>
        <v>5867003.1208052216</v>
      </c>
      <c r="G4">
        <f t="shared" si="2"/>
        <v>9.1532537184608673E-2</v>
      </c>
    </row>
    <row r="5" spans="1:10" x14ac:dyDescent="0.25">
      <c r="D5" s="1">
        <f>10*D3</f>
        <v>30000</v>
      </c>
      <c r="E5">
        <f t="shared" si="0"/>
        <v>565663.34536397725</v>
      </c>
      <c r="F5">
        <f t="shared" si="1"/>
        <v>5869694.0596271027</v>
      </c>
      <c r="G5">
        <f t="shared" si="2"/>
        <v>9.637015824295167E-2</v>
      </c>
      <c r="I5" t="s">
        <v>13</v>
      </c>
    </row>
    <row r="6" spans="1:10" x14ac:dyDescent="0.25">
      <c r="A6" t="s">
        <v>9</v>
      </c>
      <c r="B6" s="1">
        <f>B2/B3</f>
        <v>533333.33333333337</v>
      </c>
      <c r="D6" s="1">
        <f t="shared" ref="D6:D12" si="3">10*D4</f>
        <v>100000</v>
      </c>
      <c r="E6">
        <f t="shared" si="0"/>
        <v>824153.27487550443</v>
      </c>
      <c r="F6">
        <f t="shared" si="1"/>
        <v>5900217.1107359556</v>
      </c>
      <c r="G6">
        <f t="shared" si="2"/>
        <v>0.13968185566864755</v>
      </c>
      <c r="I6" s="1">
        <f>B9</f>
        <v>933708.99947245268</v>
      </c>
      <c r="J6" s="1">
        <v>1E-3</v>
      </c>
    </row>
    <row r="7" spans="1:10" x14ac:dyDescent="0.25">
      <c r="A7" t="s">
        <v>12</v>
      </c>
      <c r="B7" s="1">
        <f>B6/2/PI()</f>
        <v>84882.636315677519</v>
      </c>
      <c r="D7" s="1">
        <f t="shared" si="3"/>
        <v>300000</v>
      </c>
      <c r="E7">
        <f t="shared" si="0"/>
        <v>1958954.3202526732</v>
      </c>
      <c r="F7">
        <f t="shared" si="1"/>
        <v>6162047.9844098864</v>
      </c>
      <c r="G7">
        <f t="shared" si="2"/>
        <v>0.31790637223352847</v>
      </c>
      <c r="I7" s="1">
        <f>B9</f>
        <v>933708.99947245268</v>
      </c>
      <c r="J7">
        <v>1</v>
      </c>
    </row>
    <row r="8" spans="1:10" x14ac:dyDescent="0.25">
      <c r="A8" t="s">
        <v>10</v>
      </c>
      <c r="B8" s="1">
        <f>(B1+B2)/B3</f>
        <v>5866666.666666667</v>
      </c>
      <c r="D8" s="1">
        <f t="shared" si="3"/>
        <v>1000000</v>
      </c>
      <c r="E8">
        <f t="shared" si="0"/>
        <v>6305780.050778958</v>
      </c>
      <c r="F8">
        <f t="shared" si="1"/>
        <v>8596289.6287953909</v>
      </c>
      <c r="G8">
        <f t="shared" si="2"/>
        <v>0.73354671876761735</v>
      </c>
    </row>
    <row r="9" spans="1:10" x14ac:dyDescent="0.25">
      <c r="A9" t="s">
        <v>11</v>
      </c>
      <c r="B9" s="1">
        <f>B8/2/PI()</f>
        <v>933708.99947245268</v>
      </c>
      <c r="D9" s="1">
        <f t="shared" si="3"/>
        <v>3000000</v>
      </c>
      <c r="E9">
        <f t="shared" si="0"/>
        <v>18857099.535285413</v>
      </c>
      <c r="F9">
        <f t="shared" si="1"/>
        <v>19741416.773296557</v>
      </c>
      <c r="G9">
        <f t="shared" si="2"/>
        <v>0.95520497600722731</v>
      </c>
    </row>
    <row r="10" spans="1:10" x14ac:dyDescent="0.25">
      <c r="D10" s="1">
        <f t="shared" si="3"/>
        <v>10000000</v>
      </c>
      <c r="E10">
        <f t="shared" si="0"/>
        <v>62834116.56799344</v>
      </c>
      <c r="F10">
        <f t="shared" si="1"/>
        <v>63105146.685619242</v>
      </c>
      <c r="G10">
        <f t="shared" si="2"/>
        <v>0.99570510280285007</v>
      </c>
    </row>
    <row r="11" spans="1:10" x14ac:dyDescent="0.25">
      <c r="D11" s="1">
        <f t="shared" si="3"/>
        <v>30000000</v>
      </c>
      <c r="E11">
        <f t="shared" si="0"/>
        <v>188496313.72620031</v>
      </c>
      <c r="F11">
        <f t="shared" si="1"/>
        <v>188586833.10798627</v>
      </c>
      <c r="G11">
        <f t="shared" si="2"/>
        <v>0.99952001218592956</v>
      </c>
    </row>
    <row r="12" spans="1:10" x14ac:dyDescent="0.25">
      <c r="D12" s="1">
        <f t="shared" si="3"/>
        <v>100000000</v>
      </c>
      <c r="E12">
        <f>SQRT(4*PI()*PI()*D12*D12+B$2*B$2/B$3/B$3)</f>
        <v>628318757.07161474</v>
      </c>
      <c r="F12">
        <f t="shared" si="1"/>
        <v>628345918.91835511</v>
      </c>
      <c r="G12">
        <f t="shared" si="2"/>
        <v>0.99995677246255199</v>
      </c>
    </row>
    <row r="14" spans="1:10" x14ac:dyDescent="0.25">
      <c r="D14" t="s">
        <v>4</v>
      </c>
      <c r="E14" t="s">
        <v>14</v>
      </c>
      <c r="F14" t="s">
        <v>15</v>
      </c>
      <c r="G14" t="s">
        <v>16</v>
      </c>
    </row>
    <row r="15" spans="1:10" x14ac:dyDescent="0.25">
      <c r="D15" s="1">
        <v>1000</v>
      </c>
      <c r="E15" s="1">
        <f>ATAN(2*PI()*D15/(B$2/B$3))/PI()*180</f>
        <v>0.67496877455507553</v>
      </c>
      <c r="F15" s="1">
        <f>ATAN(2*PI()*D15/((B$2+B$1)/B$3))/PI()*180</f>
        <v>6.1363612901559957E-2</v>
      </c>
      <c r="G15" s="1">
        <f>E15-F15</f>
        <v>0.61360516165351553</v>
      </c>
    </row>
    <row r="16" spans="1:10" x14ac:dyDescent="0.25">
      <c r="D16" s="1">
        <v>3000</v>
      </c>
      <c r="E16" s="1">
        <f t="shared" ref="E16:E25" si="4">ATAN(2*PI()*D16/(B$2/B$3))/PI()*180</f>
        <v>2.0241574741406341</v>
      </c>
      <c r="F16" s="1">
        <f t="shared" ref="F16:F25" si="5">ATAN(2*PI()*D16/((B$2+B$1)/B$3))/PI()*180</f>
        <v>0.18409027561833413</v>
      </c>
      <c r="G16" s="1">
        <f t="shared" ref="G16:G25" si="6">E16-F16</f>
        <v>1.8400671985222998</v>
      </c>
    </row>
    <row r="17" spans="4:7" x14ac:dyDescent="0.25">
      <c r="D17" s="1">
        <v>10000</v>
      </c>
      <c r="E17" s="1">
        <f t="shared" si="4"/>
        <v>6.7190294551662415</v>
      </c>
      <c r="F17" s="1">
        <f t="shared" si="5"/>
        <v>0.61361290315839934</v>
      </c>
      <c r="G17" s="1">
        <f t="shared" si="6"/>
        <v>6.1054165520078421</v>
      </c>
    </row>
    <row r="18" spans="4:7" x14ac:dyDescent="0.25">
      <c r="D18" s="1">
        <f>10*D16</f>
        <v>30000</v>
      </c>
      <c r="E18" s="1">
        <f t="shared" si="4"/>
        <v>19.464894064399807</v>
      </c>
      <c r="F18" s="1">
        <f t="shared" si="5"/>
        <v>1.8402760064961849</v>
      </c>
      <c r="G18" s="1">
        <f t="shared" si="6"/>
        <v>17.624618057903621</v>
      </c>
    </row>
    <row r="19" spans="4:7" x14ac:dyDescent="0.25">
      <c r="D19" s="1">
        <f t="shared" ref="D19:D25" si="7">10*D17</f>
        <v>100000</v>
      </c>
      <c r="E19" s="1">
        <f t="shared" si="4"/>
        <v>49.674524904272985</v>
      </c>
      <c r="F19" s="1">
        <f t="shared" si="5"/>
        <v>6.1130617036993682</v>
      </c>
      <c r="G19" s="1">
        <f t="shared" si="6"/>
        <v>43.56146320057362</v>
      </c>
    </row>
    <row r="20" spans="4:7" x14ac:dyDescent="0.25">
      <c r="D20" s="1">
        <f t="shared" si="7"/>
        <v>300000</v>
      </c>
      <c r="E20" s="1">
        <f t="shared" si="4"/>
        <v>74.201557300207483</v>
      </c>
      <c r="F20" s="1">
        <f t="shared" si="5"/>
        <v>17.812172864332616</v>
      </c>
      <c r="G20" s="1">
        <f t="shared" si="6"/>
        <v>56.389384435874867</v>
      </c>
    </row>
    <row r="21" spans="4:7" x14ac:dyDescent="0.25">
      <c r="D21" s="1">
        <f t="shared" si="7"/>
        <v>1000000</v>
      </c>
      <c r="E21" s="1">
        <f t="shared" si="4"/>
        <v>85.148213355235413</v>
      </c>
      <c r="F21" s="1">
        <f t="shared" si="5"/>
        <v>46.963432795756546</v>
      </c>
      <c r="G21" s="1">
        <f t="shared" si="6"/>
        <v>38.184780559478867</v>
      </c>
    </row>
    <row r="22" spans="4:7" x14ac:dyDescent="0.25">
      <c r="D22" s="1">
        <f t="shared" si="7"/>
        <v>3000000</v>
      </c>
      <c r="E22" s="1">
        <f t="shared" si="4"/>
        <v>88.379293461690963</v>
      </c>
      <c r="F22" s="1">
        <f t="shared" si="5"/>
        <v>72.711960322113441</v>
      </c>
      <c r="G22" s="1">
        <f t="shared" si="6"/>
        <v>15.667333139577522</v>
      </c>
    </row>
    <row r="23" spans="4:7" x14ac:dyDescent="0.25">
      <c r="D23" s="1">
        <f t="shared" si="7"/>
        <v>10000000</v>
      </c>
      <c r="E23" s="1">
        <f t="shared" si="4"/>
        <v>89.513669998418337</v>
      </c>
      <c r="F23" s="1">
        <f t="shared" si="5"/>
        <v>84.665707305277977</v>
      </c>
      <c r="G23" s="1">
        <f t="shared" si="6"/>
        <v>4.8479626931403601</v>
      </c>
    </row>
    <row r="24" spans="4:7" x14ac:dyDescent="0.25">
      <c r="D24" s="1">
        <f t="shared" si="7"/>
        <v>30000000</v>
      </c>
      <c r="E24" s="1">
        <f t="shared" si="4"/>
        <v>89.837886538777823</v>
      </c>
      <c r="F24" s="1">
        <f t="shared" si="5"/>
        <v>88.217322634244553</v>
      </c>
      <c r="G24" s="1">
        <f t="shared" si="6"/>
        <v>1.6205639045332703</v>
      </c>
    </row>
    <row r="25" spans="4:7" x14ac:dyDescent="0.25">
      <c r="D25" s="1">
        <f t="shared" si="7"/>
        <v>100000000</v>
      </c>
      <c r="E25" s="1">
        <f t="shared" si="4"/>
        <v>89.951365843532088</v>
      </c>
      <c r="F25" s="1">
        <f t="shared" si="5"/>
        <v>89.465039696176305</v>
      </c>
      <c r="G25" s="1">
        <f t="shared" si="6"/>
        <v>0.48632614735578272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Vollrath, Jörg, Prof. Dr.</dc:creator>
  <cp:lastModifiedBy>Vollrath, Jörg, Prof. Dr.</cp:lastModifiedBy>
  <dcterms:created xsi:type="dcterms:W3CDTF">2025-05-19T11:05:56Z</dcterms:created>
  <dcterms:modified xsi:type="dcterms:W3CDTF">2025-05-27T09:50:55Z</dcterms:modified>
</cp:coreProperties>
</file>